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arketing\Michael N\Sales Reports\Weekly Sales Reports\"/>
    </mc:Choice>
  </mc:AlternateContent>
  <bookViews>
    <workbookView xWindow="0" yWindow="0" windowWidth="19200" windowHeight="11460"/>
  </bookViews>
  <sheets>
    <sheet name="Sheet1" sheetId="1" r:id="rId1"/>
  </sheets>
  <definedNames>
    <definedName name="_xlnm.Print_Area" localSheetId="0">Sheet1!$A$1:$R$52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1" l="1"/>
  <c r="T35" i="1"/>
  <c r="T20" i="1"/>
  <c r="L32" i="1" l="1"/>
  <c r="I52" i="1" l="1"/>
  <c r="M52" i="1" s="1"/>
  <c r="L47" i="1"/>
  <c r="L48" i="1"/>
  <c r="I47" i="1"/>
  <c r="M47" i="1" s="1"/>
  <c r="I48" i="1"/>
  <c r="M48" i="1" s="1"/>
  <c r="G47" i="1"/>
  <c r="G48" i="1"/>
  <c r="L46" i="1"/>
  <c r="I46" i="1"/>
  <c r="M46" i="1" s="1"/>
  <c r="G46" i="1"/>
  <c r="L52" i="1"/>
  <c r="G52" i="1"/>
  <c r="I16" i="1" l="1"/>
  <c r="I17" i="1"/>
  <c r="I18" i="1"/>
  <c r="I14" i="1"/>
  <c r="I15" i="1"/>
  <c r="L42" i="1"/>
  <c r="I42" i="1"/>
  <c r="M42" i="1" s="1"/>
  <c r="G42" i="1"/>
  <c r="L38" i="1"/>
  <c r="I38" i="1"/>
  <c r="M38" i="1" s="1"/>
  <c r="G38" i="1"/>
  <c r="L31" i="1"/>
  <c r="I31" i="1"/>
  <c r="M31" i="1" s="1"/>
  <c r="G31" i="1"/>
  <c r="L33" i="1"/>
  <c r="I33" i="1"/>
  <c r="M33" i="1" s="1"/>
  <c r="G33" i="1"/>
  <c r="I32" i="1"/>
  <c r="M32" i="1" s="1"/>
  <c r="G32" i="1"/>
  <c r="L30" i="1"/>
  <c r="I30" i="1"/>
  <c r="M30" i="1" s="1"/>
  <c r="G30" i="1"/>
  <c r="L29" i="1"/>
  <c r="I29" i="1"/>
  <c r="M29" i="1" s="1"/>
  <c r="G29" i="1"/>
  <c r="L28" i="1"/>
  <c r="I28" i="1"/>
  <c r="M28" i="1" s="1"/>
  <c r="G28" i="1"/>
  <c r="L23" i="1" l="1"/>
  <c r="I23" i="1"/>
  <c r="M23" i="1" s="1"/>
  <c r="G23" i="1"/>
  <c r="L15" i="1" l="1"/>
  <c r="M15" i="1"/>
  <c r="G15" i="1"/>
  <c r="M17" i="1"/>
  <c r="L17" i="1"/>
  <c r="G17" i="1"/>
  <c r="L16" i="1"/>
  <c r="M16" i="1"/>
  <c r="G16" i="1"/>
  <c r="M18" i="1"/>
  <c r="L18" i="1"/>
  <c r="G18" i="1"/>
  <c r="L14" i="1"/>
  <c r="M14" i="1"/>
  <c r="G14" i="1"/>
</calcChain>
</file>

<file path=xl/sharedStrings.xml><?xml version="1.0" encoding="utf-8"?>
<sst xmlns="http://schemas.openxmlformats.org/spreadsheetml/2006/main" count="119" uniqueCount="28">
  <si>
    <t>Weekly Sales Update</t>
  </si>
  <si>
    <t>As of:</t>
  </si>
  <si>
    <t>Total</t>
  </si>
  <si>
    <t>Subs</t>
  </si>
  <si>
    <t>Comp</t>
  </si>
  <si>
    <t>Don</t>
  </si>
  <si>
    <t>Sing</t>
  </si>
  <si>
    <t>%
Capacity</t>
  </si>
  <si>
    <t>Hall
Arts</t>
  </si>
  <si>
    <t>1900
Pearl</t>
  </si>
  <si>
    <t>PARKING</t>
  </si>
  <si>
    <t>Opens</t>
  </si>
  <si>
    <t>Holds</t>
  </si>
  <si>
    <t>Total Available</t>
  </si>
  <si>
    <t>Total
Sold</t>
  </si>
  <si>
    <t>Capacity</t>
  </si>
  <si>
    <t>DSO Christmas Pops</t>
  </si>
  <si>
    <t>Family Concert:</t>
  </si>
  <si>
    <t>Rocky Mountain Christmas</t>
  </si>
  <si>
    <t>Fiesta Navidad!</t>
  </si>
  <si>
    <t>Organ &amp; Brass Christmas</t>
  </si>
  <si>
    <t>Choral Terrace Closed for All Perfs.</t>
  </si>
  <si>
    <t>Megan Hilty &amp; Cheyenne Jackson</t>
  </si>
  <si>
    <t>New Year's Eve</t>
  </si>
  <si>
    <t>Revenue</t>
  </si>
  <si>
    <t>Attended</t>
  </si>
  <si>
    <t>Rev to 
Goal</t>
  </si>
  <si>
    <t>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</si>
</sst>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[$-409]h:mm\ AM/PM;@"/>
    <numFmt numFmtId="166" formatCode="&quot;$&quot;#,##0"/>
  </numFmts>
  <fonts count="8">
    <font>
      <sz val="11"/>
      <color theme="1"/>
      <name val="Calibri"/>
      <family val="2"/>
      <scheme val="minor"/>
    </font>
    <font>
      <sz val="11"/>
      <color theme="1"/>
      <name val="Metropolis"/>
    </font>
    <font>
      <sz val="12"/>
      <color theme="1"/>
      <name val="Metropolis"/>
    </font>
    <font>
      <b/>
      <u/>
      <sz val="11"/>
      <color theme="1"/>
      <name val="Metropolis"/>
    </font>
    <font>
      <sz val="11"/>
      <name val="Metropolis"/>
    </font>
    <font>
      <b/>
      <sz val="11"/>
      <color theme="1"/>
      <name val="Calibri"/>
      <family val="2"/>
      <scheme val="minor"/>
    </font>
    <font>
      <b/>
      <sz val="11"/>
      <color rgb="FFFF0000"/>
      <name val="Metropolis"/>
    </font>
    <font>
      <b/>
      <sz val="12"/>
      <color theme="1"/>
      <name val="Metropoli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0" fillId="0" borderId="0" xfId="0" applyFont="1"/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3" fontId="1" fillId="0" borderId="2" xfId="0" applyNumberFormat="1" applyFont="1" applyBorder="1"/>
    <xf numFmtId="3" fontId="1" fillId="0" borderId="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left" vertical="top"/>
    </xf>
    <xf numFmtId="3" fontId="1" fillId="0" borderId="5" xfId="0" applyNumberFormat="1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left" vertical="top"/>
    </xf>
    <xf numFmtId="3" fontId="1" fillId="0" borderId="8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1" fillId="0" borderId="1" xfId="0" applyNumberFormat="1" applyFont="1" applyBorder="1"/>
    <xf numFmtId="3" fontId="1" fillId="0" borderId="4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left" vertical="center"/>
    </xf>
    <xf numFmtId="3" fontId="1" fillId="3" borderId="2" xfId="0" applyNumberFormat="1" applyFont="1" applyFill="1" applyBorder="1"/>
    <xf numFmtId="3" fontId="1" fillId="3" borderId="5" xfId="0" applyNumberFormat="1" applyFont="1" applyFill="1" applyBorder="1" applyAlignment="1">
      <alignment horizontal="center" vertical="center"/>
    </xf>
    <xf numFmtId="3" fontId="1" fillId="3" borderId="8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left" vertical="top"/>
    </xf>
    <xf numFmtId="3" fontId="1" fillId="0" borderId="11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left" vertical="top"/>
    </xf>
    <xf numFmtId="165" fontId="1" fillId="0" borderId="5" xfId="0" applyNumberFormat="1" applyFont="1" applyFill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/>
    </xf>
    <xf numFmtId="3" fontId="1" fillId="3" borderId="22" xfId="0" applyNumberFormat="1" applyFont="1" applyFill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3" fontId="1" fillId="3" borderId="23" xfId="0" applyNumberFormat="1" applyFont="1" applyFill="1" applyBorder="1" applyAlignment="1">
      <alignment horizontal="center" vertical="center"/>
    </xf>
    <xf numFmtId="9" fontId="1" fillId="0" borderId="24" xfId="0" applyNumberFormat="1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3" fontId="1" fillId="0" borderId="21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left" vertical="center"/>
    </xf>
    <xf numFmtId="3" fontId="1" fillId="0" borderId="20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left" vertical="center"/>
    </xf>
    <xf numFmtId="0" fontId="1" fillId="0" borderId="28" xfId="0" applyFont="1" applyBorder="1"/>
    <xf numFmtId="0" fontId="1" fillId="0" borderId="29" xfId="0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0" fontId="1" fillId="0" borderId="29" xfId="0" applyFont="1" applyBorder="1"/>
    <xf numFmtId="3" fontId="1" fillId="0" borderId="29" xfId="0" applyNumberFormat="1" applyFont="1" applyBorder="1"/>
    <xf numFmtId="3" fontId="1" fillId="3" borderId="29" xfId="0" applyNumberFormat="1" applyFont="1" applyFill="1" applyBorder="1"/>
    <xf numFmtId="3" fontId="1" fillId="3" borderId="29" xfId="0" applyNumberFormat="1" applyFont="1" applyFill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3" fontId="1" fillId="3" borderId="30" xfId="0" applyNumberFormat="1" applyFont="1" applyFill="1" applyBorder="1" applyAlignment="1">
      <alignment horizontal="center" vertical="center"/>
    </xf>
    <xf numFmtId="164" fontId="1" fillId="0" borderId="31" xfId="0" applyNumberFormat="1" applyFont="1" applyBorder="1" applyAlignment="1">
      <alignment horizontal="left" vertical="top"/>
    </xf>
    <xf numFmtId="165" fontId="1" fillId="0" borderId="32" xfId="0" applyNumberFormat="1" applyFont="1" applyBorder="1" applyAlignment="1">
      <alignment horizontal="center" vertical="center"/>
    </xf>
    <xf numFmtId="3" fontId="1" fillId="0" borderId="32" xfId="0" applyNumberFormat="1" applyFont="1" applyBorder="1" applyAlignment="1">
      <alignment horizontal="center" vertical="center"/>
    </xf>
    <xf numFmtId="3" fontId="1" fillId="3" borderId="32" xfId="0" applyNumberFormat="1" applyFont="1" applyFill="1" applyBorder="1" applyAlignment="1">
      <alignment horizontal="center" vertical="center"/>
    </xf>
    <xf numFmtId="3" fontId="1" fillId="0" borderId="33" xfId="0" applyNumberFormat="1" applyFont="1" applyBorder="1" applyAlignment="1">
      <alignment horizontal="center" vertical="center"/>
    </xf>
    <xf numFmtId="3" fontId="1" fillId="3" borderId="33" xfId="0" applyNumberFormat="1" applyFont="1" applyFill="1" applyBorder="1" applyAlignment="1">
      <alignment horizontal="center" vertical="center"/>
    </xf>
    <xf numFmtId="9" fontId="1" fillId="0" borderId="30" xfId="0" applyNumberFormat="1" applyFont="1" applyBorder="1" applyAlignment="1">
      <alignment horizontal="center" vertical="center"/>
    </xf>
    <xf numFmtId="9" fontId="1" fillId="0" borderId="33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3" fontId="1" fillId="2" borderId="0" xfId="0" applyNumberFormat="1" applyFont="1" applyFill="1" applyAlignment="1">
      <alignment horizontal="left" vertical="center"/>
    </xf>
    <xf numFmtId="9" fontId="6" fillId="0" borderId="6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 wrapText="1"/>
    </xf>
    <xf numFmtId="166" fontId="1" fillId="0" borderId="15" xfId="0" applyNumberFormat="1" applyFont="1" applyBorder="1" applyAlignment="1">
      <alignment horizontal="center" vertical="center"/>
    </xf>
    <xf numFmtId="166" fontId="1" fillId="0" borderId="16" xfId="0" applyNumberFormat="1" applyFont="1" applyBorder="1" applyAlignment="1">
      <alignment horizontal="center" vertical="center"/>
    </xf>
    <xf numFmtId="166" fontId="1" fillId="0" borderId="18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1" fillId="0" borderId="17" xfId="0" applyNumberFormat="1" applyFont="1" applyBorder="1" applyAlignment="1">
      <alignment horizontal="center" vertical="center"/>
    </xf>
    <xf numFmtId="166" fontId="1" fillId="0" borderId="24" xfId="0" applyNumberFormat="1" applyFont="1" applyBorder="1" applyAlignment="1">
      <alignment horizontal="center" vertical="center"/>
    </xf>
    <xf numFmtId="166" fontId="1" fillId="0" borderId="34" xfId="0" applyNumberFormat="1" applyFont="1" applyBorder="1" applyAlignment="1">
      <alignment horizontal="center" vertical="center"/>
    </xf>
    <xf numFmtId="166" fontId="1" fillId="0" borderId="27" xfId="0" applyNumberFormat="1" applyFont="1" applyBorder="1" applyAlignment="1">
      <alignment horizontal="center" vertical="center"/>
    </xf>
    <xf numFmtId="166" fontId="1" fillId="0" borderId="35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6" fontId="0" fillId="0" borderId="0" xfId="0" applyNumberFormat="1"/>
    <xf numFmtId="3" fontId="4" fillId="0" borderId="13" xfId="0" applyNumberFormat="1" applyFont="1" applyBorder="1" applyAlignment="1">
      <alignment horizontal="center" vertical="center"/>
    </xf>
    <xf numFmtId="166" fontId="0" fillId="0" borderId="0" xfId="0" applyNumberFormat="1" applyFont="1" applyAlignment="1">
      <alignment horizontal="right" vertical="center"/>
    </xf>
    <xf numFmtId="166" fontId="0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166" fontId="0" fillId="0" borderId="0" xfId="0" applyNumberFormat="1" applyFont="1" applyAlignment="1">
      <alignment horizontal="center" vertical="center" wrapText="1"/>
    </xf>
    <xf numFmtId="3" fontId="1" fillId="0" borderId="36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1" fillId="0" borderId="3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249174</xdr:colOff>
      <xdr:row>5</xdr:row>
      <xdr:rowOff>41148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4224" cy="993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74"/>
  <sheetViews>
    <sheetView tabSelected="1" view="pageBreakPreview" zoomScale="60" zoomScaleNormal="100" workbookViewId="0">
      <pane xSplit="1" topLeftCell="B1" activePane="topRight" state="frozen"/>
      <selection pane="topRight" activeCell="X25" sqref="X25"/>
    </sheetView>
  </sheetViews>
  <sheetFormatPr defaultRowHeight="15"/>
  <cols>
    <col min="1" max="1" width="34.5703125" customWidth="1"/>
    <col min="2" max="2" width="11.5703125" style="8" customWidth="1"/>
    <col min="3" max="3" width="11.5703125" style="7" customWidth="1"/>
    <col min="4" max="4" width="7.7109375" style="4" customWidth="1"/>
    <col min="5" max="5" width="7.7109375" customWidth="1"/>
    <col min="6" max="6" width="7.42578125" customWidth="1"/>
    <col min="7" max="7" width="10.5703125" customWidth="1"/>
    <col min="9" max="9" width="8.140625" style="7" customWidth="1"/>
    <col min="10" max="10" width="9.5703125" style="7" customWidth="1"/>
    <col min="11" max="11" width="10.7109375" style="7" customWidth="1"/>
    <col min="12" max="12" width="12.5703125" style="7" customWidth="1"/>
    <col min="13" max="13" width="12.140625" style="47" customWidth="1"/>
    <col min="14" max="14" width="14" style="7" customWidth="1"/>
    <col min="15" max="15" width="12.140625" style="94" customWidth="1"/>
    <col min="16" max="16" width="3.28515625" customWidth="1"/>
    <col min="20" max="20" width="13.7109375" style="122" hidden="1" customWidth="1"/>
    <col min="21" max="21" width="0" hidden="1" customWidth="1"/>
  </cols>
  <sheetData>
    <row r="6" spans="1:20" ht="7.5" customHeight="1"/>
    <row r="7" spans="1:20" ht="15.75">
      <c r="A7" s="9" t="s">
        <v>0</v>
      </c>
      <c r="B7" s="13"/>
      <c r="C7" s="12"/>
      <c r="D7" s="10"/>
      <c r="E7" s="11"/>
      <c r="F7" s="1"/>
      <c r="G7" s="1"/>
      <c r="H7" s="11"/>
      <c r="I7" s="12"/>
      <c r="J7" s="12"/>
      <c r="K7" s="12"/>
      <c r="L7" s="12"/>
      <c r="M7" s="48"/>
      <c r="N7" s="12"/>
      <c r="O7" s="95"/>
      <c r="P7" s="2"/>
      <c r="Q7" s="2"/>
      <c r="R7" s="2"/>
      <c r="S7" s="2"/>
    </row>
    <row r="8" spans="1:20" ht="15.75">
      <c r="A8" s="1" t="s">
        <v>1</v>
      </c>
      <c r="B8" s="32"/>
      <c r="C8" s="12"/>
      <c r="D8" s="14"/>
      <c r="E8" s="1"/>
      <c r="F8" s="1"/>
      <c r="G8" s="1"/>
      <c r="H8" s="1"/>
      <c r="I8" s="12"/>
      <c r="J8" s="12"/>
      <c r="K8" s="12"/>
      <c r="L8" s="12"/>
      <c r="M8" s="48"/>
      <c r="N8" s="12"/>
      <c r="O8" s="95"/>
      <c r="P8" s="2"/>
      <c r="Q8" s="2"/>
      <c r="R8" s="2"/>
      <c r="S8" s="2"/>
    </row>
    <row r="9" spans="1:20" ht="15.75">
      <c r="A9" s="14">
        <v>43808</v>
      </c>
      <c r="B9" s="13"/>
      <c r="C9" s="12"/>
      <c r="D9" s="10"/>
      <c r="E9" s="1"/>
      <c r="F9" s="1"/>
      <c r="G9" s="1"/>
      <c r="H9" s="1"/>
      <c r="I9" s="12"/>
      <c r="J9" s="12"/>
      <c r="K9" s="12"/>
      <c r="L9" s="12"/>
      <c r="M9" s="48"/>
      <c r="N9" s="12"/>
      <c r="O9" s="95"/>
      <c r="P9" s="2"/>
      <c r="Q9" s="2"/>
      <c r="R9" s="2"/>
      <c r="S9" s="2"/>
    </row>
    <row r="10" spans="1:20" ht="15.75">
      <c r="A10" s="10" t="s">
        <v>21</v>
      </c>
      <c r="B10" s="13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48"/>
      <c r="N10" s="12"/>
      <c r="O10" s="95"/>
      <c r="P10" s="2"/>
      <c r="Q10" s="116" t="s">
        <v>10</v>
      </c>
      <c r="R10" s="117"/>
      <c r="S10" s="2"/>
    </row>
    <row r="11" spans="1:20" ht="7.5" customHeight="1">
      <c r="A11" s="10"/>
      <c r="B11" s="13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48"/>
      <c r="N11" s="12"/>
      <c r="O11" s="95"/>
      <c r="P11" s="2"/>
      <c r="Q11" s="118"/>
      <c r="R11" s="119"/>
      <c r="S11" s="2"/>
    </row>
    <row r="12" spans="1:20" ht="39.75" customHeight="1" thickBot="1">
      <c r="A12" s="9" t="s">
        <v>16</v>
      </c>
      <c r="B12" s="13"/>
      <c r="C12" s="16" t="s">
        <v>15</v>
      </c>
      <c r="D12" s="15" t="s">
        <v>5</v>
      </c>
      <c r="E12" s="15" t="s">
        <v>3</v>
      </c>
      <c r="F12" s="15" t="s">
        <v>6</v>
      </c>
      <c r="G12" s="27" t="s">
        <v>14</v>
      </c>
      <c r="H12" s="15" t="s">
        <v>4</v>
      </c>
      <c r="I12" s="16" t="s">
        <v>2</v>
      </c>
      <c r="J12" s="28" t="s">
        <v>11</v>
      </c>
      <c r="K12" s="28" t="s">
        <v>12</v>
      </c>
      <c r="L12" s="28" t="s">
        <v>13</v>
      </c>
      <c r="M12" s="49" t="s">
        <v>7</v>
      </c>
      <c r="N12" s="28" t="s">
        <v>25</v>
      </c>
      <c r="O12" s="96" t="s">
        <v>24</v>
      </c>
      <c r="P12" s="2"/>
      <c r="Q12" s="27" t="s">
        <v>8</v>
      </c>
      <c r="R12" s="28" t="s">
        <v>9</v>
      </c>
      <c r="S12" s="2"/>
      <c r="T12" s="125" t="s">
        <v>26</v>
      </c>
    </row>
    <row r="13" spans="1:20" ht="15.75">
      <c r="A13" s="17"/>
      <c r="B13" s="33"/>
      <c r="C13" s="20"/>
      <c r="D13" s="18"/>
      <c r="E13" s="18"/>
      <c r="F13" s="19"/>
      <c r="G13" s="40"/>
      <c r="H13" s="19"/>
      <c r="I13" s="43"/>
      <c r="J13" s="36"/>
      <c r="K13" s="36"/>
      <c r="L13" s="44"/>
      <c r="M13" s="50"/>
      <c r="N13" s="36"/>
      <c r="O13" s="97"/>
      <c r="P13" s="2"/>
      <c r="Q13" s="29"/>
      <c r="R13" s="20"/>
      <c r="S13" s="2"/>
    </row>
    <row r="14" spans="1:20" ht="15.75">
      <c r="A14" s="21">
        <v>43805</v>
      </c>
      <c r="B14" s="34">
        <v>0.8125</v>
      </c>
      <c r="C14" s="22">
        <v>1768</v>
      </c>
      <c r="D14" s="22">
        <v>12</v>
      </c>
      <c r="E14" s="22">
        <v>455</v>
      </c>
      <c r="F14" s="22">
        <v>947</v>
      </c>
      <c r="G14" s="41">
        <f>F14+E14</f>
        <v>1402</v>
      </c>
      <c r="H14" s="22">
        <v>88</v>
      </c>
      <c r="I14" s="41">
        <f>H14+F14+E14</f>
        <v>1490</v>
      </c>
      <c r="J14" s="37">
        <v>271</v>
      </c>
      <c r="K14" s="37">
        <v>15</v>
      </c>
      <c r="L14" s="45">
        <f>K14+J14</f>
        <v>286</v>
      </c>
      <c r="M14" s="23">
        <f>I14/C14</f>
        <v>0.84276018099547512</v>
      </c>
      <c r="N14" s="37">
        <v>1288</v>
      </c>
      <c r="O14" s="98">
        <v>105448</v>
      </c>
      <c r="P14" s="2"/>
      <c r="Q14" s="30">
        <v>21</v>
      </c>
      <c r="R14" s="22">
        <v>20</v>
      </c>
      <c r="S14" s="2"/>
      <c r="T14" s="122">
        <v>-21158</v>
      </c>
    </row>
    <row r="15" spans="1:20" ht="15.75">
      <c r="A15" s="54">
        <v>43806</v>
      </c>
      <c r="B15" s="53">
        <v>0.45833333333333331</v>
      </c>
      <c r="C15" s="22">
        <v>1768</v>
      </c>
      <c r="D15" s="22">
        <v>6</v>
      </c>
      <c r="E15" s="22">
        <v>157</v>
      </c>
      <c r="F15" s="22">
        <v>1343</v>
      </c>
      <c r="G15" s="41">
        <f>F15+E15</f>
        <v>1500</v>
      </c>
      <c r="H15" s="91">
        <v>106</v>
      </c>
      <c r="I15" s="41">
        <f>H15+F15+E15</f>
        <v>1606</v>
      </c>
      <c r="J15" s="37">
        <v>127</v>
      </c>
      <c r="K15" s="121">
        <v>37</v>
      </c>
      <c r="L15" s="45">
        <f>K15+J15</f>
        <v>164</v>
      </c>
      <c r="M15" s="23">
        <f>I15/C15</f>
        <v>0.90837104072398189</v>
      </c>
      <c r="N15" s="37">
        <v>1398</v>
      </c>
      <c r="O15" s="98">
        <v>68506</v>
      </c>
      <c r="P15" s="2"/>
      <c r="Q15" s="108">
        <v>108</v>
      </c>
      <c r="R15" s="110">
        <v>45</v>
      </c>
      <c r="S15" s="2"/>
      <c r="T15" s="122">
        <v>17838</v>
      </c>
    </row>
    <row r="16" spans="1:20" ht="15.75">
      <c r="A16" s="21">
        <v>43806</v>
      </c>
      <c r="B16" s="34">
        <v>0.8125</v>
      </c>
      <c r="C16" s="22">
        <v>1768</v>
      </c>
      <c r="D16" s="22">
        <v>23</v>
      </c>
      <c r="E16" s="22">
        <v>591</v>
      </c>
      <c r="F16" s="22">
        <v>1016</v>
      </c>
      <c r="G16" s="41">
        <f t="shared" ref="G16" si="0">F16+E16</f>
        <v>1607</v>
      </c>
      <c r="H16" s="22">
        <v>60</v>
      </c>
      <c r="I16" s="41">
        <f t="shared" ref="I16:I18" si="1">H16+F16+E16</f>
        <v>1667</v>
      </c>
      <c r="J16" s="37">
        <v>96</v>
      </c>
      <c r="K16" s="37">
        <v>13</v>
      </c>
      <c r="L16" s="45">
        <f t="shared" ref="L16" si="2">K16+J16</f>
        <v>109</v>
      </c>
      <c r="M16" s="23">
        <f t="shared" ref="M16" si="3">I16/C16</f>
        <v>0.9428733031674208</v>
      </c>
      <c r="N16" s="37">
        <v>1387</v>
      </c>
      <c r="O16" s="98">
        <v>117749</v>
      </c>
      <c r="P16" s="2"/>
      <c r="Q16" s="109"/>
      <c r="R16" s="111"/>
      <c r="S16" s="2"/>
      <c r="T16" s="123">
        <v>-9577</v>
      </c>
    </row>
    <row r="17" spans="1:20" ht="15.75">
      <c r="A17" s="21">
        <v>43807</v>
      </c>
      <c r="B17" s="34">
        <v>0.60416666666666663</v>
      </c>
      <c r="C17" s="22">
        <v>1768</v>
      </c>
      <c r="D17" s="22">
        <v>6</v>
      </c>
      <c r="E17" s="22">
        <v>383</v>
      </c>
      <c r="F17" s="22">
        <v>1230</v>
      </c>
      <c r="G17" s="41">
        <f t="shared" ref="G17" si="4">F17+E17</f>
        <v>1613</v>
      </c>
      <c r="H17" s="22">
        <v>53</v>
      </c>
      <c r="I17" s="41">
        <f t="shared" si="1"/>
        <v>1666</v>
      </c>
      <c r="J17" s="37">
        <v>89</v>
      </c>
      <c r="K17" s="37">
        <v>0</v>
      </c>
      <c r="L17" s="45">
        <f t="shared" ref="L17" si="5">K17+J17</f>
        <v>89</v>
      </c>
      <c r="M17" s="23">
        <f t="shared" ref="M17" si="6">I17/C17</f>
        <v>0.94230769230769229</v>
      </c>
      <c r="N17" s="37">
        <v>1454</v>
      </c>
      <c r="O17" s="98">
        <v>111929</v>
      </c>
      <c r="P17" s="2"/>
      <c r="Q17" s="108">
        <v>83</v>
      </c>
      <c r="R17" s="110">
        <v>27</v>
      </c>
      <c r="S17" s="2"/>
      <c r="T17" s="122">
        <v>10608</v>
      </c>
    </row>
    <row r="18" spans="1:20" ht="15.75">
      <c r="A18" s="21">
        <v>43807</v>
      </c>
      <c r="B18" s="34">
        <v>0.8125</v>
      </c>
      <c r="C18" s="22">
        <v>1724</v>
      </c>
      <c r="D18" s="22">
        <v>3</v>
      </c>
      <c r="E18" s="22">
        <v>23</v>
      </c>
      <c r="F18" s="22">
        <v>1250</v>
      </c>
      <c r="G18" s="41">
        <f>F18+E18</f>
        <v>1273</v>
      </c>
      <c r="H18" s="91">
        <v>147</v>
      </c>
      <c r="I18" s="41">
        <f t="shared" si="1"/>
        <v>1420</v>
      </c>
      <c r="J18" s="37">
        <v>242</v>
      </c>
      <c r="K18" s="121">
        <v>56</v>
      </c>
      <c r="L18" s="45">
        <f>K18+J18</f>
        <v>298</v>
      </c>
      <c r="M18" s="23">
        <f>I18/C18</f>
        <v>0.82366589327146167</v>
      </c>
      <c r="N18" s="37">
        <v>1301</v>
      </c>
      <c r="O18" s="98">
        <v>83803</v>
      </c>
      <c r="P18" s="2"/>
      <c r="Q18" s="109"/>
      <c r="R18" s="111"/>
      <c r="S18" s="2"/>
      <c r="T18" s="122">
        <v>-17397</v>
      </c>
    </row>
    <row r="19" spans="1:20" ht="16.5" thickBot="1">
      <c r="A19" s="24"/>
      <c r="B19" s="35"/>
      <c r="C19" s="25"/>
      <c r="D19" s="25"/>
      <c r="E19" s="25"/>
      <c r="F19" s="25"/>
      <c r="G19" s="42"/>
      <c r="H19" s="25"/>
      <c r="I19" s="42"/>
      <c r="J19" s="38"/>
      <c r="K19" s="38"/>
      <c r="L19" s="46"/>
      <c r="M19" s="51"/>
      <c r="N19" s="83"/>
      <c r="O19" s="99"/>
      <c r="P19" s="2"/>
      <c r="Q19" s="31"/>
      <c r="R19" s="25"/>
      <c r="S19" s="2"/>
    </row>
    <row r="20" spans="1:20" ht="15.75">
      <c r="A20" s="26" t="s">
        <v>17</v>
      </c>
      <c r="B20" s="89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48"/>
      <c r="N20" s="12"/>
      <c r="O20" s="95"/>
      <c r="P20" s="2"/>
      <c r="Q20" s="2"/>
      <c r="R20" s="2"/>
      <c r="S20" s="2"/>
      <c r="T20" s="124">
        <f>SUM(T14:T19)</f>
        <v>-19686</v>
      </c>
    </row>
    <row r="21" spans="1:20" ht="42" customHeight="1" thickBot="1">
      <c r="A21" s="9" t="s">
        <v>18</v>
      </c>
      <c r="B21" s="13"/>
      <c r="C21" s="16" t="s">
        <v>15</v>
      </c>
      <c r="D21" s="15" t="s">
        <v>5</v>
      </c>
      <c r="E21" s="15" t="s">
        <v>3</v>
      </c>
      <c r="F21" s="15" t="s">
        <v>6</v>
      </c>
      <c r="G21" s="27" t="s">
        <v>14</v>
      </c>
      <c r="H21" s="15" t="s">
        <v>4</v>
      </c>
      <c r="I21" s="16" t="s">
        <v>2</v>
      </c>
      <c r="J21" s="28" t="s">
        <v>11</v>
      </c>
      <c r="K21" s="28" t="s">
        <v>12</v>
      </c>
      <c r="L21" s="28" t="s">
        <v>13</v>
      </c>
      <c r="M21" s="49" t="s">
        <v>7</v>
      </c>
      <c r="N21" s="28" t="s">
        <v>25</v>
      </c>
      <c r="O21" s="96" t="s">
        <v>24</v>
      </c>
      <c r="P21" s="2"/>
      <c r="Q21" s="27" t="s">
        <v>8</v>
      </c>
      <c r="R21" s="28" t="s">
        <v>9</v>
      </c>
      <c r="S21" s="2"/>
    </row>
    <row r="22" spans="1:20" ht="15.75">
      <c r="A22" s="17"/>
      <c r="B22" s="33"/>
      <c r="C22" s="20"/>
      <c r="D22" s="18"/>
      <c r="E22" s="18"/>
      <c r="F22" s="19"/>
      <c r="G22" s="40"/>
      <c r="H22" s="19"/>
      <c r="I22" s="43"/>
      <c r="J22" s="36"/>
      <c r="K22" s="36"/>
      <c r="L22" s="44"/>
      <c r="M22" s="50"/>
      <c r="N22" s="36"/>
      <c r="O22" s="97"/>
      <c r="P22" s="2"/>
      <c r="Q22" s="29"/>
      <c r="R22" s="20"/>
      <c r="S22" s="2"/>
    </row>
    <row r="23" spans="1:20" ht="15.75">
      <c r="A23" s="21">
        <v>43808</v>
      </c>
      <c r="B23" s="34">
        <v>0.8125</v>
      </c>
      <c r="C23" s="22">
        <v>1768</v>
      </c>
      <c r="D23" s="22">
        <v>0</v>
      </c>
      <c r="E23" s="22">
        <v>64</v>
      </c>
      <c r="F23" s="22">
        <v>911</v>
      </c>
      <c r="G23" s="41">
        <f>F23+E23</f>
        <v>975</v>
      </c>
      <c r="H23" s="22">
        <v>59</v>
      </c>
      <c r="I23" s="41">
        <f>H23+F23+E23</f>
        <v>1034</v>
      </c>
      <c r="J23" s="37">
        <v>622</v>
      </c>
      <c r="K23" s="37">
        <v>72</v>
      </c>
      <c r="L23" s="45">
        <f>K23+J23</f>
        <v>694</v>
      </c>
      <c r="M23" s="90">
        <f>I23/C23</f>
        <v>0.58484162895927605</v>
      </c>
      <c r="N23" s="106"/>
      <c r="O23" s="98">
        <v>67950</v>
      </c>
      <c r="P23" s="2"/>
      <c r="Q23" s="30">
        <v>55</v>
      </c>
      <c r="R23" s="22">
        <v>21</v>
      </c>
      <c r="S23" s="2"/>
      <c r="T23" s="122">
        <v>-67260</v>
      </c>
    </row>
    <row r="24" spans="1:20" ht="16.5" thickBot="1">
      <c r="A24" s="24"/>
      <c r="B24" s="35"/>
      <c r="C24" s="25"/>
      <c r="D24" s="25"/>
      <c r="E24" s="25"/>
      <c r="F24" s="25"/>
      <c r="G24" s="42"/>
      <c r="H24" s="25"/>
      <c r="I24" s="42"/>
      <c r="J24" s="38"/>
      <c r="K24" s="38"/>
      <c r="L24" s="46"/>
      <c r="M24" s="51"/>
      <c r="N24" s="38"/>
      <c r="O24" s="101"/>
      <c r="P24" s="2"/>
      <c r="Q24" s="31"/>
      <c r="R24" s="25"/>
      <c r="S24" s="2"/>
    </row>
    <row r="25" spans="1:20" ht="15.75">
      <c r="A25" s="26"/>
      <c r="B25" s="39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48"/>
      <c r="N25" s="12"/>
      <c r="O25" s="95"/>
      <c r="P25" s="2"/>
      <c r="Q25" s="2"/>
      <c r="R25" s="2"/>
      <c r="S25" s="2"/>
    </row>
    <row r="26" spans="1:20" ht="30.75" thickBot="1">
      <c r="A26" s="9" t="s">
        <v>16</v>
      </c>
      <c r="B26" s="13"/>
      <c r="C26" s="16" t="s">
        <v>15</v>
      </c>
      <c r="D26" s="15" t="s">
        <v>5</v>
      </c>
      <c r="E26" s="15" t="s">
        <v>3</v>
      </c>
      <c r="F26" s="15" t="s">
        <v>6</v>
      </c>
      <c r="G26" s="27" t="s">
        <v>14</v>
      </c>
      <c r="H26" s="15" t="s">
        <v>4</v>
      </c>
      <c r="I26" s="16" t="s">
        <v>2</v>
      </c>
      <c r="J26" s="28" t="s">
        <v>11</v>
      </c>
      <c r="K26" s="28" t="s">
        <v>12</v>
      </c>
      <c r="L26" s="28" t="s">
        <v>13</v>
      </c>
      <c r="M26" s="49" t="s">
        <v>7</v>
      </c>
      <c r="N26" s="28" t="s">
        <v>25</v>
      </c>
      <c r="O26" s="96" t="s">
        <v>24</v>
      </c>
      <c r="P26" s="2"/>
      <c r="Q26" s="27" t="s">
        <v>8</v>
      </c>
      <c r="R26" s="28" t="s">
        <v>9</v>
      </c>
      <c r="S26" s="2"/>
    </row>
    <row r="27" spans="1:20" ht="15.75">
      <c r="A27" s="17"/>
      <c r="B27" s="33"/>
      <c r="C27" s="20"/>
      <c r="D27" s="18"/>
      <c r="E27" s="18"/>
      <c r="F27" s="19"/>
      <c r="G27" s="40"/>
      <c r="H27" s="19"/>
      <c r="I27" s="43"/>
      <c r="J27" s="36"/>
      <c r="K27" s="36"/>
      <c r="L27" s="44"/>
      <c r="M27" s="50"/>
      <c r="N27" s="36"/>
      <c r="O27" s="97"/>
      <c r="P27" s="2"/>
      <c r="Q27" s="29"/>
      <c r="R27" s="20"/>
      <c r="S27" s="2"/>
    </row>
    <row r="28" spans="1:20" ht="15.75">
      <c r="A28" s="21">
        <v>43811</v>
      </c>
      <c r="B28" s="34">
        <v>0.8125</v>
      </c>
      <c r="C28" s="22">
        <v>1774</v>
      </c>
      <c r="D28" s="22">
        <v>0</v>
      </c>
      <c r="E28" s="22">
        <v>7</v>
      </c>
      <c r="F28" s="22">
        <v>1245</v>
      </c>
      <c r="G28" s="41">
        <f>F28+E28</f>
        <v>1252</v>
      </c>
      <c r="H28" s="22">
        <v>48</v>
      </c>
      <c r="I28" s="41">
        <f t="shared" ref="I28:I33" si="7">D28+H28+F28+E28</f>
        <v>1300</v>
      </c>
      <c r="J28" s="37">
        <v>428</v>
      </c>
      <c r="K28" s="37">
        <v>26</v>
      </c>
      <c r="L28" s="45">
        <f>K28+J28</f>
        <v>454</v>
      </c>
      <c r="M28" s="23">
        <f>I28/C28</f>
        <v>0.73280721533258175</v>
      </c>
      <c r="N28" s="37"/>
      <c r="O28" s="98">
        <v>83935</v>
      </c>
      <c r="P28" s="2"/>
      <c r="Q28" s="30">
        <v>70</v>
      </c>
      <c r="R28" s="22">
        <v>26</v>
      </c>
      <c r="S28" s="2"/>
      <c r="T28" s="122">
        <v>-73065</v>
      </c>
    </row>
    <row r="29" spans="1:20" ht="15.75">
      <c r="A29" s="57">
        <v>43812</v>
      </c>
      <c r="B29" s="58">
        <v>0.8125</v>
      </c>
      <c r="C29" s="22">
        <v>1768</v>
      </c>
      <c r="D29" s="22">
        <v>0</v>
      </c>
      <c r="E29" s="22">
        <v>28</v>
      </c>
      <c r="F29" s="22">
        <v>1048</v>
      </c>
      <c r="G29" s="41">
        <f>F29+E29</f>
        <v>1076</v>
      </c>
      <c r="H29" s="22">
        <v>42</v>
      </c>
      <c r="I29" s="41">
        <f t="shared" si="7"/>
        <v>1118</v>
      </c>
      <c r="J29" s="37">
        <v>533</v>
      </c>
      <c r="K29" s="37">
        <v>66</v>
      </c>
      <c r="L29" s="45">
        <f>K29+J29</f>
        <v>599</v>
      </c>
      <c r="M29" s="90">
        <f>I29/C29</f>
        <v>0.63235294117647056</v>
      </c>
      <c r="N29" s="106"/>
      <c r="O29" s="98">
        <v>82910</v>
      </c>
      <c r="P29" s="2"/>
      <c r="Q29" s="55">
        <v>50</v>
      </c>
      <c r="R29" s="56">
        <v>18</v>
      </c>
      <c r="S29" s="2"/>
      <c r="T29" s="122">
        <v>-73728</v>
      </c>
    </row>
    <row r="30" spans="1:20" ht="15.75">
      <c r="A30" s="21">
        <v>43813</v>
      </c>
      <c r="B30" s="34">
        <v>0.60416666666666663</v>
      </c>
      <c r="C30" s="22">
        <v>1774</v>
      </c>
      <c r="D30" s="22">
        <v>0</v>
      </c>
      <c r="E30" s="22">
        <v>35</v>
      </c>
      <c r="F30" s="22">
        <v>1279</v>
      </c>
      <c r="G30" s="41">
        <f t="shared" ref="G30:G32" si="8">F30+E30</f>
        <v>1314</v>
      </c>
      <c r="H30" s="22">
        <v>62</v>
      </c>
      <c r="I30" s="41">
        <f t="shared" si="7"/>
        <v>1376</v>
      </c>
      <c r="J30" s="37">
        <v>292</v>
      </c>
      <c r="K30" s="37">
        <v>32</v>
      </c>
      <c r="L30" s="45">
        <f t="shared" ref="L30:L31" si="9">K30+J30</f>
        <v>324</v>
      </c>
      <c r="M30" s="23">
        <f t="shared" ref="M30:M32" si="10">I30/C30</f>
        <v>0.77564825253664038</v>
      </c>
      <c r="N30" s="37"/>
      <c r="O30" s="98">
        <v>101708</v>
      </c>
      <c r="P30" s="2"/>
      <c r="Q30" s="112">
        <v>163</v>
      </c>
      <c r="R30" s="114">
        <v>41</v>
      </c>
      <c r="S30" s="2"/>
      <c r="T30" s="122">
        <v>-56799</v>
      </c>
    </row>
    <row r="31" spans="1:20" ht="15.75">
      <c r="A31" s="21">
        <v>43813</v>
      </c>
      <c r="B31" s="34">
        <v>0.8125</v>
      </c>
      <c r="C31" s="22">
        <v>1768</v>
      </c>
      <c r="D31" s="22">
        <v>2</v>
      </c>
      <c r="E31" s="22">
        <v>79</v>
      </c>
      <c r="F31" s="22">
        <v>1439</v>
      </c>
      <c r="G31" s="41">
        <f t="shared" si="8"/>
        <v>1518</v>
      </c>
      <c r="H31" s="22">
        <v>52</v>
      </c>
      <c r="I31" s="41">
        <f t="shared" si="7"/>
        <v>1572</v>
      </c>
      <c r="J31" s="37">
        <v>160</v>
      </c>
      <c r="K31" s="37">
        <v>29</v>
      </c>
      <c r="L31" s="45">
        <f t="shared" si="9"/>
        <v>189</v>
      </c>
      <c r="M31" s="23">
        <f t="shared" si="10"/>
        <v>0.88914027149321262</v>
      </c>
      <c r="N31" s="37"/>
      <c r="O31" s="98">
        <v>130800</v>
      </c>
      <c r="P31" s="2"/>
      <c r="Q31" s="113"/>
      <c r="R31" s="115"/>
      <c r="S31" s="2"/>
      <c r="T31" s="122">
        <v>-26645</v>
      </c>
    </row>
    <row r="32" spans="1:20" ht="15.75">
      <c r="A32" s="21">
        <v>43814</v>
      </c>
      <c r="B32" s="34">
        <v>0.60416666666666663</v>
      </c>
      <c r="C32" s="22">
        <v>1768</v>
      </c>
      <c r="D32" s="22">
        <v>0</v>
      </c>
      <c r="E32" s="22">
        <v>58</v>
      </c>
      <c r="F32" s="22">
        <v>1470</v>
      </c>
      <c r="G32" s="41">
        <f t="shared" si="8"/>
        <v>1528</v>
      </c>
      <c r="H32" s="22">
        <v>31</v>
      </c>
      <c r="I32" s="41">
        <f t="shared" si="7"/>
        <v>1559</v>
      </c>
      <c r="J32" s="37">
        <v>120</v>
      </c>
      <c r="K32" s="37">
        <v>26</v>
      </c>
      <c r="L32" s="45">
        <f>K32+J32</f>
        <v>146</v>
      </c>
      <c r="M32" s="23">
        <f t="shared" si="10"/>
        <v>0.88178733031674206</v>
      </c>
      <c r="N32" s="37"/>
      <c r="O32" s="98">
        <v>112959</v>
      </c>
      <c r="P32" s="2"/>
      <c r="Q32" s="108">
        <v>79</v>
      </c>
      <c r="R32" s="110">
        <v>63</v>
      </c>
      <c r="S32" s="2"/>
      <c r="T32" s="122">
        <v>-44041</v>
      </c>
    </row>
    <row r="33" spans="1:21" ht="15.75">
      <c r="A33" s="21">
        <v>43814</v>
      </c>
      <c r="B33" s="34">
        <v>0.8125</v>
      </c>
      <c r="C33" s="22">
        <v>1768</v>
      </c>
      <c r="D33" s="22">
        <v>0</v>
      </c>
      <c r="E33" s="22">
        <v>8</v>
      </c>
      <c r="F33" s="22">
        <v>979</v>
      </c>
      <c r="G33" s="41">
        <f>F33+E33</f>
        <v>987</v>
      </c>
      <c r="H33" s="22">
        <v>34</v>
      </c>
      <c r="I33" s="41">
        <f t="shared" si="7"/>
        <v>1021</v>
      </c>
      <c r="J33" s="37">
        <v>630</v>
      </c>
      <c r="K33" s="37">
        <v>66</v>
      </c>
      <c r="L33" s="45">
        <f>K33+J33</f>
        <v>696</v>
      </c>
      <c r="M33" s="90">
        <f>I33/C33</f>
        <v>0.57748868778280538</v>
      </c>
      <c r="N33" s="106"/>
      <c r="O33" s="98">
        <v>69955</v>
      </c>
      <c r="P33" s="2"/>
      <c r="Q33" s="109"/>
      <c r="R33" s="111"/>
      <c r="S33" s="2"/>
      <c r="T33" s="122">
        <v>-86614</v>
      </c>
    </row>
    <row r="34" spans="1:21" ht="16.5" thickBot="1">
      <c r="A34" s="24"/>
      <c r="B34" s="35"/>
      <c r="C34" s="25"/>
      <c r="D34" s="25"/>
      <c r="E34" s="25"/>
      <c r="F34" s="25"/>
      <c r="G34" s="42"/>
      <c r="H34" s="25"/>
      <c r="I34" s="42"/>
      <c r="J34" s="38"/>
      <c r="K34" s="38"/>
      <c r="L34" s="46"/>
      <c r="M34" s="51"/>
      <c r="N34" s="83"/>
      <c r="O34" s="99"/>
      <c r="P34" s="2"/>
      <c r="Q34" s="31"/>
      <c r="R34" s="25"/>
      <c r="S34" s="2"/>
      <c r="U34" t="s">
        <v>27</v>
      </c>
    </row>
    <row r="35" spans="1:21" ht="15.75">
      <c r="A35" s="26"/>
      <c r="B35" s="39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48"/>
      <c r="N35" s="12"/>
      <c r="O35" s="95"/>
      <c r="P35" s="2"/>
      <c r="Q35" s="2"/>
      <c r="R35" s="2"/>
      <c r="S35" s="2"/>
      <c r="T35" s="124">
        <f>SUM(T28:T34)</f>
        <v>-360892</v>
      </c>
      <c r="U35" s="120">
        <f>T35/7</f>
        <v>-51556</v>
      </c>
    </row>
    <row r="36" spans="1:21" ht="30.75" thickBot="1">
      <c r="A36" s="9" t="s">
        <v>19</v>
      </c>
      <c r="B36" s="13"/>
      <c r="C36" s="16" t="s">
        <v>15</v>
      </c>
      <c r="D36" s="15" t="s">
        <v>5</v>
      </c>
      <c r="E36" s="15" t="s">
        <v>3</v>
      </c>
      <c r="F36" s="15" t="s">
        <v>6</v>
      </c>
      <c r="G36" s="27" t="s">
        <v>14</v>
      </c>
      <c r="H36" s="15" t="s">
        <v>4</v>
      </c>
      <c r="I36" s="16" t="s">
        <v>2</v>
      </c>
      <c r="J36" s="28" t="s">
        <v>11</v>
      </c>
      <c r="K36" s="28" t="s">
        <v>12</v>
      </c>
      <c r="L36" s="28" t="s">
        <v>13</v>
      </c>
      <c r="M36" s="49" t="s">
        <v>7</v>
      </c>
      <c r="N36" s="28" t="s">
        <v>25</v>
      </c>
      <c r="O36" s="96" t="s">
        <v>24</v>
      </c>
      <c r="P36" s="2"/>
      <c r="Q36" s="27" t="s">
        <v>8</v>
      </c>
      <c r="R36" s="28" t="s">
        <v>9</v>
      </c>
      <c r="S36" s="2"/>
    </row>
    <row r="37" spans="1:21" ht="15.75">
      <c r="A37" s="17"/>
      <c r="B37" s="33"/>
      <c r="C37" s="20"/>
      <c r="D37" s="18"/>
      <c r="E37" s="18"/>
      <c r="F37" s="19"/>
      <c r="G37" s="40"/>
      <c r="H37" s="19"/>
      <c r="I37" s="43"/>
      <c r="J37" s="36"/>
      <c r="K37" s="36"/>
      <c r="L37" s="44"/>
      <c r="M37" s="50"/>
      <c r="N37" s="36"/>
      <c r="O37" s="97"/>
      <c r="P37" s="2"/>
      <c r="Q37" s="29"/>
      <c r="R37" s="20"/>
      <c r="S37" s="2"/>
    </row>
    <row r="38" spans="1:21" ht="15.75">
      <c r="A38" s="21">
        <v>43816</v>
      </c>
      <c r="B38" s="34">
        <v>0.8125</v>
      </c>
      <c r="C38" s="22">
        <v>1768</v>
      </c>
      <c r="D38" s="22">
        <v>1</v>
      </c>
      <c r="E38" s="22">
        <v>47</v>
      </c>
      <c r="F38" s="22">
        <v>1021</v>
      </c>
      <c r="G38" s="41">
        <f>F38+E38</f>
        <v>1068</v>
      </c>
      <c r="H38" s="91">
        <v>165</v>
      </c>
      <c r="I38" s="41">
        <f>H38+F38+E38</f>
        <v>1233</v>
      </c>
      <c r="J38" s="37">
        <v>378</v>
      </c>
      <c r="K38" s="37">
        <v>71</v>
      </c>
      <c r="L38" s="45">
        <f>K38+J38</f>
        <v>449</v>
      </c>
      <c r="M38" s="23">
        <f>I38/C38</f>
        <v>0.69739819004524883</v>
      </c>
      <c r="N38" s="37"/>
      <c r="O38" s="98">
        <v>53837</v>
      </c>
      <c r="P38" s="2"/>
      <c r="Q38" s="30">
        <v>59</v>
      </c>
      <c r="R38" s="22">
        <v>28</v>
      </c>
      <c r="S38" s="2"/>
      <c r="T38" s="122">
        <v>-8375</v>
      </c>
    </row>
    <row r="39" spans="1:21" ht="16.5" thickBot="1">
      <c r="A39" s="24"/>
      <c r="B39" s="35"/>
      <c r="C39" s="25"/>
      <c r="D39" s="25"/>
      <c r="E39" s="25"/>
      <c r="F39" s="25"/>
      <c r="G39" s="42"/>
      <c r="H39" s="25"/>
      <c r="I39" s="42"/>
      <c r="J39" s="38"/>
      <c r="K39" s="38"/>
      <c r="L39" s="46"/>
      <c r="M39" s="51"/>
      <c r="N39" s="38"/>
      <c r="O39" s="101"/>
      <c r="P39" s="2"/>
      <c r="Q39" s="31"/>
      <c r="R39" s="25"/>
      <c r="S39" s="2"/>
    </row>
    <row r="40" spans="1:21" ht="8.25" customHeight="1">
      <c r="A40" s="2"/>
      <c r="B40" s="5"/>
      <c r="C40" s="6"/>
      <c r="D40" s="3"/>
      <c r="E40" s="2"/>
      <c r="F40" s="2"/>
      <c r="G40" s="2"/>
      <c r="H40" s="2"/>
      <c r="I40" s="6"/>
      <c r="J40" s="6"/>
      <c r="K40" s="6"/>
      <c r="L40" s="6"/>
      <c r="M40" s="52"/>
      <c r="N40" s="6"/>
      <c r="O40" s="100"/>
      <c r="P40" s="2"/>
      <c r="Q40" s="2"/>
      <c r="R40" s="2"/>
      <c r="S40" s="2"/>
    </row>
    <row r="41" spans="1:21" ht="30.75" thickBot="1">
      <c r="A41" s="9" t="s">
        <v>20</v>
      </c>
      <c r="B41" s="13"/>
      <c r="C41" s="16" t="s">
        <v>15</v>
      </c>
      <c r="D41" s="15" t="s">
        <v>5</v>
      </c>
      <c r="E41" s="15" t="s">
        <v>3</v>
      </c>
      <c r="F41" s="15" t="s">
        <v>6</v>
      </c>
      <c r="G41" s="27" t="s">
        <v>14</v>
      </c>
      <c r="H41" s="15" t="s">
        <v>4</v>
      </c>
      <c r="I41" s="16" t="s">
        <v>2</v>
      </c>
      <c r="J41" s="28" t="s">
        <v>11</v>
      </c>
      <c r="K41" s="28" t="s">
        <v>12</v>
      </c>
      <c r="L41" s="28" t="s">
        <v>13</v>
      </c>
      <c r="M41" s="49" t="s">
        <v>7</v>
      </c>
      <c r="N41" s="28" t="s">
        <v>25</v>
      </c>
      <c r="O41" s="96" t="s">
        <v>24</v>
      </c>
      <c r="P41" s="2"/>
      <c r="Q41" s="27" t="s">
        <v>8</v>
      </c>
      <c r="R41" s="28" t="s">
        <v>9</v>
      </c>
      <c r="S41" s="2"/>
    </row>
    <row r="42" spans="1:21" ht="23.25" customHeight="1" thickBot="1">
      <c r="A42" s="67">
        <v>43818</v>
      </c>
      <c r="B42" s="59">
        <v>0.8125</v>
      </c>
      <c r="C42" s="60">
        <v>1768</v>
      </c>
      <c r="D42" s="60">
        <v>1</v>
      </c>
      <c r="E42" s="60">
        <v>90</v>
      </c>
      <c r="F42" s="60">
        <v>1295</v>
      </c>
      <c r="G42" s="61">
        <f>F42+E42</f>
        <v>1385</v>
      </c>
      <c r="H42" s="92">
        <v>138</v>
      </c>
      <c r="I42" s="61">
        <f>H42+F42+E42</f>
        <v>1523</v>
      </c>
      <c r="J42" s="62">
        <v>167</v>
      </c>
      <c r="K42" s="62">
        <v>52</v>
      </c>
      <c r="L42" s="63">
        <f>K42+J42</f>
        <v>219</v>
      </c>
      <c r="M42" s="64">
        <f>I42/C42</f>
        <v>0.86142533936651589</v>
      </c>
      <c r="N42" s="65"/>
      <c r="O42" s="102">
        <v>69400</v>
      </c>
      <c r="P42" s="2"/>
      <c r="Q42" s="66">
        <v>87</v>
      </c>
      <c r="R42" s="65">
        <v>55</v>
      </c>
      <c r="S42" s="2"/>
      <c r="T42" s="122">
        <v>-6381</v>
      </c>
    </row>
    <row r="43" spans="1:21" ht="7.5" customHeight="1">
      <c r="A43" s="26"/>
      <c r="B43" s="39"/>
      <c r="C43" s="6"/>
      <c r="D43" s="3"/>
      <c r="E43" s="2"/>
      <c r="F43" s="2"/>
      <c r="G43" s="2"/>
      <c r="H43" s="2"/>
      <c r="I43" s="6"/>
      <c r="J43" s="6"/>
      <c r="K43" s="6"/>
      <c r="L43" s="6"/>
      <c r="M43" s="52"/>
      <c r="N43" s="6"/>
      <c r="O43" s="100"/>
      <c r="P43" s="2"/>
      <c r="Q43" s="2"/>
      <c r="R43" s="2"/>
      <c r="S43" s="2"/>
    </row>
    <row r="44" spans="1:21" ht="30.75" thickBot="1">
      <c r="A44" s="9" t="s">
        <v>22</v>
      </c>
      <c r="B44" s="13"/>
      <c r="C44" s="16" t="s">
        <v>15</v>
      </c>
      <c r="D44" s="15" t="s">
        <v>5</v>
      </c>
      <c r="E44" s="15" t="s">
        <v>3</v>
      </c>
      <c r="F44" s="15" t="s">
        <v>6</v>
      </c>
      <c r="G44" s="27" t="s">
        <v>14</v>
      </c>
      <c r="H44" s="15" t="s">
        <v>4</v>
      </c>
      <c r="I44" s="16" t="s">
        <v>2</v>
      </c>
      <c r="J44" s="28" t="s">
        <v>11</v>
      </c>
      <c r="K44" s="28" t="s">
        <v>12</v>
      </c>
      <c r="L44" s="28" t="s">
        <v>13</v>
      </c>
      <c r="M44" s="49" t="s">
        <v>7</v>
      </c>
      <c r="N44" s="28" t="s">
        <v>25</v>
      </c>
      <c r="O44" s="96" t="s">
        <v>24</v>
      </c>
      <c r="P44" s="2"/>
      <c r="Q44" s="27" t="s">
        <v>8</v>
      </c>
      <c r="R44" s="28" t="s">
        <v>9</v>
      </c>
      <c r="S44" s="2"/>
    </row>
    <row r="45" spans="1:21" ht="15.75">
      <c r="A45" s="70"/>
      <c r="B45" s="71"/>
      <c r="C45" s="72"/>
      <c r="D45" s="73"/>
      <c r="E45" s="73"/>
      <c r="F45" s="74"/>
      <c r="G45" s="75"/>
      <c r="H45" s="74"/>
      <c r="I45" s="76"/>
      <c r="J45" s="77"/>
      <c r="K45" s="77"/>
      <c r="L45" s="78"/>
      <c r="M45" s="85"/>
      <c r="N45" s="126"/>
      <c r="O45" s="103"/>
      <c r="P45" s="2"/>
      <c r="Q45" s="29"/>
      <c r="R45" s="20"/>
      <c r="S45" s="2"/>
    </row>
    <row r="46" spans="1:21" ht="15.75">
      <c r="A46" s="69">
        <v>43819</v>
      </c>
      <c r="B46" s="34">
        <v>0.8125</v>
      </c>
      <c r="C46" s="22">
        <v>1768</v>
      </c>
      <c r="D46" s="22">
        <v>0</v>
      </c>
      <c r="E46" s="22">
        <v>8</v>
      </c>
      <c r="F46" s="22">
        <v>421</v>
      </c>
      <c r="G46" s="41">
        <f>F46+E46</f>
        <v>429</v>
      </c>
      <c r="H46" s="87">
        <v>58</v>
      </c>
      <c r="I46" s="41">
        <f>H46+F46+E46</f>
        <v>487</v>
      </c>
      <c r="J46" s="22">
        <v>1134</v>
      </c>
      <c r="K46" s="22">
        <v>147</v>
      </c>
      <c r="L46" s="41">
        <f>K46+J46</f>
        <v>1281</v>
      </c>
      <c r="M46" s="107">
        <f>I46/C46</f>
        <v>0.27545248868778283</v>
      </c>
      <c r="N46" s="127"/>
      <c r="O46" s="104">
        <v>22213</v>
      </c>
      <c r="P46" s="2"/>
      <c r="Q46" s="88">
        <v>35</v>
      </c>
      <c r="R46" s="68">
        <v>5</v>
      </c>
      <c r="S46" s="2"/>
      <c r="T46" s="122">
        <v>-36454</v>
      </c>
    </row>
    <row r="47" spans="1:21" ht="15.75">
      <c r="A47" s="69">
        <v>43820</v>
      </c>
      <c r="B47" s="34">
        <v>0.8125</v>
      </c>
      <c r="C47" s="22">
        <v>1768</v>
      </c>
      <c r="D47" s="22">
        <v>0</v>
      </c>
      <c r="E47" s="22">
        <v>26</v>
      </c>
      <c r="F47" s="22">
        <v>479</v>
      </c>
      <c r="G47" s="41">
        <f t="shared" ref="G47:G48" si="11">F47+E47</f>
        <v>505</v>
      </c>
      <c r="H47" s="87">
        <v>29</v>
      </c>
      <c r="I47" s="41">
        <f t="shared" ref="I47:I48" si="12">H47+F47+E47</f>
        <v>534</v>
      </c>
      <c r="J47" s="22">
        <v>1131</v>
      </c>
      <c r="K47" s="22">
        <v>98</v>
      </c>
      <c r="L47" s="41">
        <f t="shared" ref="L47:L48" si="13">K47+J47</f>
        <v>1229</v>
      </c>
      <c r="M47" s="107">
        <f t="shared" ref="M47:M48" si="14">I47/C47</f>
        <v>0.30203619909502261</v>
      </c>
      <c r="N47" s="127"/>
      <c r="O47" s="104">
        <v>30070</v>
      </c>
      <c r="P47" s="2"/>
      <c r="Q47" s="88">
        <v>30</v>
      </c>
      <c r="R47" s="68">
        <v>18</v>
      </c>
      <c r="S47" s="2"/>
      <c r="T47" s="122">
        <v>-28345</v>
      </c>
    </row>
    <row r="48" spans="1:21" ht="15.75">
      <c r="A48" s="69">
        <v>43821</v>
      </c>
      <c r="B48" s="34">
        <v>0.60416666666666663</v>
      </c>
      <c r="C48" s="22">
        <v>1768</v>
      </c>
      <c r="D48" s="22">
        <v>0</v>
      </c>
      <c r="E48" s="22">
        <v>4</v>
      </c>
      <c r="F48" s="22">
        <v>533</v>
      </c>
      <c r="G48" s="41">
        <f t="shared" si="11"/>
        <v>537</v>
      </c>
      <c r="H48" s="87">
        <v>30</v>
      </c>
      <c r="I48" s="41">
        <f t="shared" si="12"/>
        <v>567</v>
      </c>
      <c r="J48" s="22">
        <v>943</v>
      </c>
      <c r="K48" s="22">
        <v>108</v>
      </c>
      <c r="L48" s="41">
        <f t="shared" si="13"/>
        <v>1051</v>
      </c>
      <c r="M48" s="107">
        <f t="shared" si="14"/>
        <v>0.32070135746606337</v>
      </c>
      <c r="N48" s="127"/>
      <c r="O48" s="104">
        <v>30284</v>
      </c>
      <c r="P48" s="2"/>
      <c r="Q48" s="88">
        <v>53</v>
      </c>
      <c r="R48" s="68">
        <v>6</v>
      </c>
      <c r="S48" s="2"/>
      <c r="T48" s="122">
        <v>-28491</v>
      </c>
    </row>
    <row r="49" spans="1:20" ht="16.5" thickBot="1">
      <c r="A49" s="79"/>
      <c r="B49" s="80"/>
      <c r="C49" s="81"/>
      <c r="D49" s="81"/>
      <c r="E49" s="81"/>
      <c r="F49" s="81"/>
      <c r="G49" s="82"/>
      <c r="H49" s="81"/>
      <c r="I49" s="82"/>
      <c r="J49" s="83"/>
      <c r="K49" s="83"/>
      <c r="L49" s="84"/>
      <c r="M49" s="86"/>
      <c r="N49" s="128"/>
      <c r="O49" s="105"/>
      <c r="P49" s="2"/>
      <c r="Q49" s="31"/>
      <c r="R49" s="25"/>
      <c r="S49" s="2"/>
    </row>
    <row r="50" spans="1:20" ht="8.25" customHeight="1">
      <c r="A50" s="2"/>
      <c r="B50" s="5"/>
      <c r="C50" s="6"/>
      <c r="D50" s="3"/>
      <c r="E50" s="2"/>
      <c r="F50" s="2"/>
      <c r="G50" s="2"/>
      <c r="H50" s="2"/>
      <c r="I50" s="6"/>
      <c r="J50" s="6"/>
      <c r="K50" s="6"/>
      <c r="L50" s="6"/>
      <c r="M50" s="52"/>
      <c r="N50" s="6"/>
      <c r="O50" s="100"/>
      <c r="P50" s="2"/>
      <c r="Q50" s="2"/>
      <c r="R50" s="2"/>
      <c r="S50" s="2"/>
    </row>
    <row r="51" spans="1:20" ht="30.75" thickBot="1">
      <c r="A51" s="9" t="s">
        <v>23</v>
      </c>
      <c r="B51" s="13"/>
      <c r="C51" s="16" t="s">
        <v>15</v>
      </c>
      <c r="D51" s="15" t="s">
        <v>5</v>
      </c>
      <c r="E51" s="15" t="s">
        <v>3</v>
      </c>
      <c r="F51" s="15" t="s">
        <v>6</v>
      </c>
      <c r="G51" s="27" t="s">
        <v>14</v>
      </c>
      <c r="H51" s="15" t="s">
        <v>4</v>
      </c>
      <c r="I51" s="16" t="s">
        <v>2</v>
      </c>
      <c r="J51" s="28" t="s">
        <v>11</v>
      </c>
      <c r="K51" s="28" t="s">
        <v>12</v>
      </c>
      <c r="L51" s="28" t="s">
        <v>13</v>
      </c>
      <c r="M51" s="49" t="s">
        <v>7</v>
      </c>
      <c r="N51" s="28" t="s">
        <v>25</v>
      </c>
      <c r="O51" s="96" t="s">
        <v>24</v>
      </c>
      <c r="P51" s="2"/>
      <c r="Q51" s="27" t="s">
        <v>8</v>
      </c>
      <c r="R51" s="28" t="s">
        <v>9</v>
      </c>
      <c r="S51" s="2"/>
    </row>
    <row r="52" spans="1:20" ht="23.25" customHeight="1" thickBot="1">
      <c r="A52" s="67">
        <v>43830</v>
      </c>
      <c r="B52" s="59">
        <v>0.8125</v>
      </c>
      <c r="C52" s="60">
        <v>1832</v>
      </c>
      <c r="D52" s="60">
        <v>0</v>
      </c>
      <c r="E52" s="60">
        <v>65</v>
      </c>
      <c r="F52" s="60">
        <v>1132</v>
      </c>
      <c r="G52" s="61">
        <f>F52+E52</f>
        <v>1197</v>
      </c>
      <c r="H52" s="93">
        <v>34</v>
      </c>
      <c r="I52" s="61">
        <f>H52+F52+E52</f>
        <v>1231</v>
      </c>
      <c r="J52" s="62">
        <v>458</v>
      </c>
      <c r="K52" s="62">
        <v>99</v>
      </c>
      <c r="L52" s="63">
        <f>K52+J52</f>
        <v>557</v>
      </c>
      <c r="M52" s="64">
        <f>I52/C52</f>
        <v>0.67194323144104806</v>
      </c>
      <c r="N52" s="65"/>
      <c r="O52" s="102">
        <v>84544</v>
      </c>
      <c r="P52" s="2"/>
      <c r="Q52" s="66">
        <v>112</v>
      </c>
      <c r="R52" s="65">
        <v>28</v>
      </c>
      <c r="S52" s="2"/>
      <c r="T52" s="122">
        <v>-68190</v>
      </c>
    </row>
    <row r="53" spans="1:20" ht="15.75">
      <c r="A53" s="2"/>
      <c r="B53" s="5"/>
      <c r="C53" s="6"/>
      <c r="D53" s="3"/>
      <c r="E53" s="2"/>
      <c r="F53" s="2"/>
      <c r="G53" s="2"/>
      <c r="H53" s="2"/>
      <c r="I53" s="6"/>
      <c r="J53" s="6"/>
      <c r="K53" s="6"/>
      <c r="L53" s="6"/>
      <c r="M53" s="52"/>
      <c r="N53" s="6"/>
      <c r="O53" s="100"/>
      <c r="P53" s="2"/>
      <c r="Q53" s="2"/>
      <c r="R53" s="2"/>
      <c r="S53" s="2"/>
    </row>
    <row r="54" spans="1:20" ht="15.75">
      <c r="A54" s="2"/>
      <c r="B54" s="5"/>
      <c r="C54" s="6"/>
      <c r="D54" s="3"/>
      <c r="E54" s="2"/>
      <c r="F54" s="2"/>
      <c r="G54" s="2"/>
      <c r="H54" s="2"/>
      <c r="I54" s="6"/>
      <c r="J54" s="6"/>
      <c r="K54" s="6"/>
      <c r="L54" s="6"/>
      <c r="M54" s="52"/>
      <c r="N54" s="6"/>
      <c r="O54" s="100"/>
      <c r="P54" s="2"/>
      <c r="Q54" s="2"/>
      <c r="R54" s="2"/>
      <c r="S54" s="2"/>
    </row>
    <row r="55" spans="1:20" ht="15.75">
      <c r="A55" s="2"/>
      <c r="B55" s="5"/>
      <c r="C55" s="6"/>
      <c r="D55" s="3"/>
      <c r="E55" s="2"/>
      <c r="F55" s="2"/>
      <c r="G55" s="2"/>
      <c r="H55" s="2"/>
      <c r="I55" s="6"/>
      <c r="J55" s="6"/>
      <c r="K55" s="6"/>
      <c r="L55" s="6"/>
      <c r="M55" s="52"/>
      <c r="N55" s="6"/>
      <c r="O55" s="100"/>
      <c r="P55" s="2"/>
      <c r="Q55" s="2"/>
      <c r="R55" s="2"/>
      <c r="S55" s="2"/>
    </row>
    <row r="56" spans="1:20" ht="15.75">
      <c r="A56" s="2"/>
      <c r="B56" s="5"/>
      <c r="C56" s="6"/>
      <c r="D56" s="3"/>
      <c r="E56" s="2"/>
      <c r="F56" s="2"/>
      <c r="G56" s="2"/>
      <c r="H56" s="2"/>
      <c r="I56" s="6"/>
      <c r="J56" s="6"/>
      <c r="K56" s="6"/>
      <c r="L56" s="6"/>
      <c r="M56" s="52"/>
      <c r="N56" s="6"/>
      <c r="O56" s="100"/>
      <c r="P56" s="2"/>
      <c r="Q56" s="2"/>
      <c r="R56" s="2"/>
      <c r="S56" s="2"/>
    </row>
    <row r="57" spans="1:20" ht="15.75">
      <c r="A57" s="2"/>
      <c r="B57" s="5"/>
      <c r="C57" s="6"/>
      <c r="D57" s="3"/>
      <c r="E57" s="2"/>
      <c r="F57" s="2"/>
      <c r="G57" s="2"/>
      <c r="H57" s="2"/>
      <c r="I57" s="6"/>
      <c r="J57" s="6"/>
      <c r="K57" s="6"/>
      <c r="L57" s="6"/>
      <c r="M57" s="52"/>
      <c r="N57" s="6"/>
      <c r="O57" s="100"/>
      <c r="P57" s="2"/>
      <c r="Q57" s="2"/>
      <c r="R57" s="2"/>
      <c r="S57" s="2"/>
    </row>
    <row r="58" spans="1:20" ht="15.75">
      <c r="A58" s="2"/>
      <c r="B58" s="5"/>
      <c r="C58" s="6"/>
      <c r="D58" s="3"/>
      <c r="E58" s="2"/>
      <c r="F58" s="2"/>
      <c r="G58" s="2"/>
      <c r="H58" s="2"/>
      <c r="I58" s="6"/>
      <c r="J58" s="6"/>
      <c r="K58" s="6"/>
      <c r="L58" s="6"/>
      <c r="M58" s="52"/>
      <c r="N58" s="6"/>
      <c r="O58" s="100"/>
      <c r="P58" s="2"/>
      <c r="Q58" s="2"/>
      <c r="R58" s="2"/>
      <c r="S58" s="2"/>
    </row>
    <row r="59" spans="1:20" ht="15.75">
      <c r="A59" s="2"/>
      <c r="B59" s="5"/>
      <c r="C59" s="6"/>
      <c r="D59" s="3"/>
      <c r="E59" s="2"/>
      <c r="F59" s="2"/>
      <c r="G59" s="2"/>
      <c r="H59" s="2"/>
      <c r="I59" s="6"/>
      <c r="J59" s="6"/>
      <c r="K59" s="6"/>
      <c r="L59" s="6"/>
      <c r="M59" s="52"/>
      <c r="N59" s="6"/>
      <c r="O59" s="100"/>
      <c r="P59" s="2"/>
      <c r="Q59" s="2"/>
      <c r="R59" s="2"/>
      <c r="S59" s="2"/>
    </row>
    <row r="60" spans="1:20" ht="15.75">
      <c r="A60" s="2"/>
      <c r="B60" s="5"/>
      <c r="C60" s="6"/>
      <c r="D60" s="3"/>
      <c r="E60" s="2"/>
      <c r="F60" s="2"/>
      <c r="G60" s="2"/>
      <c r="H60" s="2"/>
      <c r="I60" s="6"/>
      <c r="J60" s="6"/>
      <c r="K60" s="6"/>
      <c r="L60" s="6"/>
      <c r="M60" s="52"/>
      <c r="N60" s="6"/>
      <c r="O60" s="100"/>
      <c r="P60" s="2"/>
      <c r="Q60" s="2"/>
      <c r="R60" s="2"/>
      <c r="S60" s="2"/>
    </row>
    <row r="61" spans="1:20" ht="15.75">
      <c r="A61" s="2"/>
      <c r="B61" s="5"/>
      <c r="C61" s="6"/>
      <c r="D61" s="3"/>
      <c r="E61" s="2"/>
      <c r="F61" s="2"/>
      <c r="G61" s="2"/>
      <c r="H61" s="2"/>
      <c r="I61" s="6"/>
      <c r="J61" s="6"/>
      <c r="K61" s="6"/>
      <c r="L61" s="6"/>
      <c r="M61" s="52"/>
      <c r="N61" s="6"/>
      <c r="O61" s="100"/>
      <c r="P61" s="2"/>
      <c r="Q61" s="2"/>
      <c r="R61" s="2"/>
      <c r="S61" s="2"/>
    </row>
    <row r="62" spans="1:20" ht="15.75">
      <c r="A62" s="2"/>
      <c r="B62" s="5"/>
      <c r="C62" s="6"/>
      <c r="D62" s="3"/>
      <c r="E62" s="2"/>
      <c r="F62" s="2"/>
      <c r="G62" s="2"/>
      <c r="H62" s="2"/>
      <c r="I62" s="6"/>
      <c r="J62" s="6"/>
      <c r="K62" s="6"/>
      <c r="L62" s="6"/>
      <c r="M62" s="52"/>
      <c r="N62" s="6"/>
      <c r="O62" s="100"/>
      <c r="P62" s="2"/>
      <c r="Q62" s="2"/>
      <c r="R62" s="2"/>
      <c r="S62" s="2"/>
    </row>
    <row r="63" spans="1:20" ht="15.75">
      <c r="A63" s="2"/>
      <c r="B63" s="5"/>
      <c r="C63" s="6"/>
      <c r="D63" s="3"/>
      <c r="E63" s="2"/>
      <c r="F63" s="2"/>
      <c r="G63" s="2"/>
      <c r="H63" s="2"/>
      <c r="I63" s="6"/>
      <c r="J63" s="6"/>
      <c r="K63" s="6"/>
      <c r="L63" s="6"/>
      <c r="M63" s="52"/>
      <c r="N63" s="6"/>
      <c r="O63" s="100"/>
      <c r="P63" s="2"/>
      <c r="Q63" s="2"/>
      <c r="R63" s="2"/>
      <c r="S63" s="2"/>
    </row>
    <row r="64" spans="1:20" ht="15.75">
      <c r="A64" s="2"/>
      <c r="B64" s="5"/>
      <c r="C64" s="6"/>
      <c r="D64" s="3"/>
      <c r="E64" s="2"/>
      <c r="F64" s="2"/>
      <c r="G64" s="2"/>
      <c r="H64" s="2"/>
      <c r="I64" s="6"/>
      <c r="J64" s="6"/>
      <c r="K64" s="6"/>
      <c r="L64" s="6"/>
      <c r="M64" s="52"/>
      <c r="N64" s="6"/>
      <c r="O64" s="100"/>
      <c r="P64" s="2"/>
      <c r="Q64" s="2"/>
      <c r="R64" s="2"/>
      <c r="S64" s="2"/>
    </row>
    <row r="65" spans="1:19" ht="15.75">
      <c r="A65" s="2"/>
      <c r="B65" s="5"/>
      <c r="C65" s="6"/>
      <c r="D65" s="3"/>
      <c r="E65" s="2"/>
      <c r="F65" s="2"/>
      <c r="G65" s="2"/>
      <c r="H65" s="2"/>
      <c r="I65" s="6"/>
      <c r="J65" s="6"/>
      <c r="K65" s="6"/>
      <c r="L65" s="6"/>
      <c r="M65" s="52"/>
      <c r="N65" s="6"/>
      <c r="O65" s="100"/>
      <c r="P65" s="2"/>
      <c r="Q65" s="2"/>
      <c r="R65" s="2"/>
      <c r="S65" s="2"/>
    </row>
    <row r="66" spans="1:19" ht="15.75">
      <c r="A66" s="2"/>
      <c r="B66" s="5"/>
      <c r="C66" s="6"/>
      <c r="D66" s="3"/>
      <c r="E66" s="2"/>
      <c r="F66" s="2"/>
      <c r="G66" s="2"/>
      <c r="H66" s="2"/>
      <c r="I66" s="6"/>
      <c r="J66" s="6"/>
      <c r="K66" s="6"/>
      <c r="L66" s="6"/>
      <c r="M66" s="52"/>
      <c r="N66" s="6"/>
      <c r="O66" s="100"/>
      <c r="P66" s="2"/>
      <c r="Q66" s="2"/>
      <c r="R66" s="2"/>
      <c r="S66" s="2"/>
    </row>
    <row r="67" spans="1:19" ht="15.75">
      <c r="A67" s="2"/>
      <c r="B67" s="5"/>
      <c r="C67" s="6"/>
      <c r="D67" s="3"/>
      <c r="E67" s="2"/>
      <c r="F67" s="2"/>
      <c r="G67" s="2"/>
      <c r="H67" s="2"/>
      <c r="I67" s="6"/>
      <c r="J67" s="6"/>
      <c r="K67" s="6"/>
      <c r="L67" s="6"/>
      <c r="M67" s="52"/>
      <c r="N67" s="6"/>
      <c r="O67" s="100"/>
      <c r="P67" s="2"/>
      <c r="Q67" s="2"/>
      <c r="R67" s="2"/>
      <c r="S67" s="2"/>
    </row>
    <row r="68" spans="1:19" ht="15.75">
      <c r="A68" s="2"/>
      <c r="B68" s="5"/>
      <c r="C68" s="6"/>
      <c r="D68" s="3"/>
      <c r="E68" s="2"/>
      <c r="F68" s="2"/>
      <c r="G68" s="2"/>
      <c r="H68" s="2"/>
      <c r="I68" s="6"/>
      <c r="J68" s="6"/>
      <c r="K68" s="6"/>
      <c r="L68" s="6"/>
      <c r="M68" s="52"/>
      <c r="N68" s="6"/>
      <c r="O68" s="100"/>
      <c r="P68" s="2"/>
      <c r="Q68" s="2"/>
      <c r="R68" s="2"/>
      <c r="S68" s="2"/>
    </row>
    <row r="69" spans="1:19" ht="15.75">
      <c r="A69" s="2"/>
      <c r="B69" s="5"/>
      <c r="C69" s="6"/>
      <c r="D69" s="3"/>
      <c r="E69" s="2"/>
      <c r="F69" s="2"/>
      <c r="G69" s="2"/>
      <c r="H69" s="2"/>
      <c r="I69" s="6"/>
      <c r="J69" s="6"/>
      <c r="K69" s="6"/>
      <c r="L69" s="6"/>
      <c r="M69" s="52"/>
      <c r="N69" s="6"/>
      <c r="O69" s="100"/>
      <c r="P69" s="2"/>
      <c r="Q69" s="2"/>
      <c r="R69" s="2"/>
      <c r="S69" s="2"/>
    </row>
    <row r="70" spans="1:19" ht="15.75">
      <c r="A70" s="2"/>
      <c r="B70" s="5"/>
      <c r="C70" s="6"/>
      <c r="D70" s="3"/>
      <c r="E70" s="2"/>
      <c r="F70" s="2"/>
      <c r="G70" s="2"/>
      <c r="H70" s="2"/>
      <c r="I70" s="6"/>
      <c r="J70" s="6"/>
      <c r="K70" s="6"/>
      <c r="L70" s="6"/>
      <c r="M70" s="52"/>
      <c r="N70" s="6"/>
      <c r="O70" s="100"/>
      <c r="P70" s="2"/>
      <c r="Q70" s="2"/>
      <c r="R70" s="2"/>
      <c r="S70" s="2"/>
    </row>
    <row r="71" spans="1:19" ht="15.75">
      <c r="A71" s="2"/>
      <c r="B71" s="5"/>
      <c r="C71" s="6"/>
      <c r="D71" s="3"/>
      <c r="E71" s="2"/>
      <c r="F71" s="2"/>
      <c r="G71" s="2"/>
      <c r="H71" s="2"/>
      <c r="I71" s="6"/>
      <c r="J71" s="6"/>
      <c r="K71" s="6"/>
      <c r="L71" s="6"/>
      <c r="M71" s="52"/>
      <c r="N71" s="6"/>
      <c r="O71" s="100"/>
      <c r="P71" s="2"/>
      <c r="Q71" s="2"/>
      <c r="R71" s="2"/>
      <c r="S71" s="2"/>
    </row>
    <row r="72" spans="1:19" ht="15.75">
      <c r="A72" s="2"/>
      <c r="B72" s="5"/>
      <c r="C72" s="6"/>
      <c r="D72" s="3"/>
      <c r="E72" s="2"/>
      <c r="F72" s="2"/>
      <c r="G72" s="2"/>
      <c r="H72" s="2"/>
      <c r="I72" s="6"/>
      <c r="J72" s="6"/>
      <c r="K72" s="6"/>
      <c r="L72" s="6"/>
      <c r="M72" s="52"/>
      <c r="N72" s="6"/>
      <c r="O72" s="100"/>
      <c r="P72" s="2"/>
      <c r="Q72" s="2"/>
      <c r="R72" s="2"/>
      <c r="S72" s="2"/>
    </row>
    <row r="73" spans="1:19" ht="15.75">
      <c r="A73" s="2"/>
      <c r="B73" s="5"/>
      <c r="C73" s="6"/>
      <c r="D73" s="3"/>
      <c r="E73" s="2"/>
      <c r="F73" s="2"/>
      <c r="G73" s="2"/>
      <c r="H73" s="2"/>
      <c r="I73" s="6"/>
      <c r="J73" s="6"/>
      <c r="K73" s="6"/>
      <c r="L73" s="6"/>
      <c r="M73" s="52"/>
      <c r="N73" s="6"/>
      <c r="O73" s="100"/>
      <c r="P73" s="2"/>
      <c r="Q73" s="2"/>
      <c r="R73" s="2"/>
      <c r="S73" s="2"/>
    </row>
    <row r="74" spans="1:19" ht="15.75">
      <c r="A74" s="2"/>
      <c r="B74" s="5"/>
      <c r="C74" s="6"/>
      <c r="D74" s="3"/>
      <c r="E74" s="2"/>
      <c r="F74" s="2"/>
      <c r="G74" s="2"/>
      <c r="H74" s="2"/>
      <c r="I74" s="6"/>
      <c r="J74" s="6"/>
      <c r="K74" s="6"/>
      <c r="L74" s="6"/>
      <c r="M74" s="52"/>
      <c r="N74" s="6"/>
      <c r="O74" s="100"/>
      <c r="P74" s="2"/>
      <c r="Q74" s="2"/>
      <c r="R74" s="2"/>
      <c r="S74" s="2"/>
    </row>
  </sheetData>
  <mergeCells count="10">
    <mergeCell ref="Q32:Q33"/>
    <mergeCell ref="R32:R33"/>
    <mergeCell ref="Q30:Q31"/>
    <mergeCell ref="R30:R31"/>
    <mergeCell ref="Q10:R10"/>
    <mergeCell ref="Q11:R11"/>
    <mergeCell ref="Q17:Q18"/>
    <mergeCell ref="R17:R18"/>
    <mergeCell ref="Q15:Q16"/>
    <mergeCell ref="R15:R16"/>
  </mergeCells>
  <pageMargins left="0.25" right="0.25" top="0.7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Dallas Symphony Orchestra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Naess</dc:creator>
  <cp:lastModifiedBy>Michael Naess</cp:lastModifiedBy>
  <cp:lastPrinted>2019-12-09T17:05:08Z</cp:lastPrinted>
  <dcterms:created xsi:type="dcterms:W3CDTF">2019-10-31T16:20:27Z</dcterms:created>
  <dcterms:modified xsi:type="dcterms:W3CDTF">2019-12-09T17:07:03Z</dcterms:modified>
</cp:coreProperties>
</file>